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ПЛАНИРОВАНИЕ\РОЗРАХУНКИ\2018\спецсчет\"/>
    </mc:Choice>
  </mc:AlternateContent>
  <bookViews>
    <workbookView xWindow="0" yWindow="0" windowWidth="28800" windowHeight="11205" tabRatio="987"/>
  </bookViews>
  <sheets>
    <sheet name="2018 план" sheetId="4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48" i="4" l="1"/>
  <c r="B48" i="4"/>
  <c r="C46" i="4"/>
  <c r="E46" i="4" s="1"/>
  <c r="C44" i="4"/>
  <c r="E44" i="4" s="1"/>
  <c r="F46" i="4" l="1"/>
  <c r="F44" i="4"/>
  <c r="C42" i="4"/>
  <c r="C33" i="4"/>
  <c r="E33" i="4" s="1"/>
  <c r="C24" i="4"/>
  <c r="E24" i="4" s="1"/>
  <c r="E42" i="4" l="1"/>
  <c r="E48" i="4" s="1"/>
  <c r="C48" i="4"/>
  <c r="F24" i="4"/>
  <c r="F33" i="4"/>
  <c r="F42" i="4" l="1"/>
  <c r="F48" i="4" s="1"/>
</calcChain>
</file>

<file path=xl/sharedStrings.xml><?xml version="1.0" encoding="utf-8"?>
<sst xmlns="http://schemas.openxmlformats.org/spreadsheetml/2006/main" count="75" uniqueCount="61">
  <si>
    <t>У К Р А Ї Н А</t>
  </si>
  <si>
    <t>КОМУНАЛЬНИЙ   ЗАКЛАД</t>
  </si>
  <si>
    <t>« ЮЖНЕНСЬКА  АВТОРСЬКА  М.П. ГУЗИКА  ЕКСПЕРИМЕНТАЛЬНА  СПЕЦIАЛIЗОВАНА  ЗАГАЛЬНООСВІТНЯ</t>
  </si>
  <si>
    <t>ШКОЛА-КОМПЛЕКС  І-ІІІ СТУПЕНІВ ЮЖНЕНСЬКОЇ  МІСЬКОЇ  РАДИ    ОДЕСЬКОЇ    ОБЛАСТІ»</t>
  </si>
  <si>
    <t>вул. Хіміків,  10-А,   м. Южне, Одеська обл., 65481, тел../факс ( 04842) 2-19-75, тел. 3-19-54,</t>
  </si>
  <si>
    <t>Е-mail: Guzik-school@ukr.net   Код ЄДРПОУ 24537265</t>
  </si>
  <si>
    <t>переліком платних послуг</t>
  </si>
  <si>
    <t>Посада</t>
  </si>
  <si>
    <t>Штатних одиниць</t>
  </si>
  <si>
    <t>Нарахування на з/пл</t>
  </si>
  <si>
    <t>Разом ФОП з нарахуваннями</t>
  </si>
  <si>
    <t>Бухгалтер</t>
  </si>
  <si>
    <t>Керівник гуртка</t>
  </si>
  <si>
    <t>24ламп(серед.показн)</t>
  </si>
  <si>
    <t>24ламп*36Вт/1000=0,87кВт/год</t>
  </si>
  <si>
    <t>0,87кВт/год*2,364грн.=2.06грн / 30 учнів = 0,07 грн</t>
  </si>
  <si>
    <t>Згідно рішення "Про затвердження норм надання послуг з вивезення побутових відходів м. Южного"</t>
  </si>
  <si>
    <t>від 10.06.2010р.№2278 визначено середньомісячні норми накомиченя ТПВ для адмін.установ-</t>
  </si>
  <si>
    <t>на 1 чол. 1м.куб</t>
  </si>
  <si>
    <t>Разом за комунальні послуги</t>
  </si>
  <si>
    <t>10л на добу на 1 чол(Норми водоспоживання)</t>
  </si>
  <si>
    <t>10,0л:1000=0.01куб.м:24год=0.0004куб.м/год</t>
  </si>
  <si>
    <t>Вчитель</t>
  </si>
  <si>
    <t xml:space="preserve">Допомога на оздоровлення </t>
  </si>
  <si>
    <t>2.1. 2272 Вода, водовідведеня</t>
  </si>
  <si>
    <t>2.2. 2273 Електроенергія</t>
  </si>
  <si>
    <t>2.3. 2240 Послуги(крім комунальних)-</t>
  </si>
  <si>
    <t>на 1 учня за 1 місяць:</t>
  </si>
  <si>
    <t>2. Розрахунок комунальних послуг</t>
  </si>
  <si>
    <t>ПЛАТА ЗА ДОДАТКОВІ ЗАНЯТТЯ</t>
  </si>
  <si>
    <t>Директор</t>
  </si>
  <si>
    <t>Н.В. Гузик</t>
  </si>
  <si>
    <t>А.С. Медведєва</t>
  </si>
  <si>
    <t>Калькуляція на надання додаткових освітніх послуг у 2018 році, згідно з</t>
  </si>
  <si>
    <t>Фонд з/пл на рік з урахуванням надбавок на 01.01.2018</t>
  </si>
  <si>
    <t>1. Розрахунок заробітної плати вчителів:</t>
  </si>
  <si>
    <t>2. Розрахунок заробітної плати керівників гуртків:</t>
  </si>
  <si>
    <t>3. Розрахунок заробітної плати інших штатних працівників:</t>
  </si>
  <si>
    <t>Прибиральник службових приміщень</t>
  </si>
  <si>
    <t>Гардеробник</t>
  </si>
  <si>
    <t>Разом</t>
  </si>
  <si>
    <t>Кількість заяв батьків -   695  шт</t>
  </si>
  <si>
    <t>Додаткові предметні заняття : 877294,42 / 9 місяців/194 години / 4 тижня = 125,61 грн за годину</t>
  </si>
  <si>
    <t>Додаткові заняття в гуртках: 298679,28 / 9 місяців/141,75 години / 4 тижня = 58,53 грн за годину</t>
  </si>
  <si>
    <t>ФОП інших штатних працівників: 159715,32грн / 9 місяців /  695  заяв = 25,53 грн в місяць на 1 учня</t>
  </si>
  <si>
    <t>Вивезення та захоронення: 18.5куб.м/міс*93,80грн =1735,30грн на місяць на школу</t>
  </si>
  <si>
    <r>
      <rPr>
        <sz val="11"/>
        <color rgb="FF000000"/>
        <rFont val="Times New Roman"/>
        <family val="1"/>
        <charset val="204"/>
      </rPr>
      <t>1735,30грн / 695 дітей =</t>
    </r>
    <r>
      <rPr>
        <b/>
        <sz val="11"/>
        <color rgb="FF000000"/>
        <rFont val="Times New Roman"/>
        <family val="1"/>
        <charset val="204"/>
      </rPr>
      <t xml:space="preserve"> 2.50грн з дитини на місяць</t>
    </r>
  </si>
  <si>
    <t>16.42куб.м.на місяць на школу*16,428грн = 269,75грн</t>
  </si>
  <si>
    <r>
      <rPr>
        <sz val="11"/>
        <color rgb="FF000000"/>
        <rFont val="Times New Roman"/>
        <family val="1"/>
        <charset val="204"/>
      </rPr>
      <t>269,75грн/695 дітей =</t>
    </r>
    <r>
      <rPr>
        <b/>
        <sz val="11"/>
        <color rgb="FF000000"/>
        <rFont val="Times New Roman"/>
        <family val="1"/>
        <charset val="204"/>
      </rPr>
      <t xml:space="preserve"> 0,39грн з дитини за місяць</t>
    </r>
  </si>
  <si>
    <t>1283.94Вт на місяць на школу * 2.323грн = 2982,60грн</t>
  </si>
  <si>
    <r>
      <rPr>
        <sz val="11"/>
        <color rgb="FF000000"/>
        <rFont val="Times New Roman"/>
        <family val="1"/>
        <charset val="204"/>
      </rPr>
      <t>2982,60грн / 695 дітей =</t>
    </r>
    <r>
      <rPr>
        <b/>
        <sz val="11"/>
        <color rgb="FF000000"/>
        <rFont val="Times New Roman"/>
        <family val="1"/>
        <charset val="204"/>
      </rPr>
      <t xml:space="preserve"> 4,30грн  з дитини за місяць</t>
    </r>
  </si>
  <si>
    <t xml:space="preserve">Оплата за роботу інших штатних </t>
  </si>
  <si>
    <t>працівників на 1 учня за 1 місяць:</t>
  </si>
  <si>
    <t>ПЛАТА ЗА ДОДАТКОВІ ПРЕДМЕТНІ</t>
  </si>
  <si>
    <t xml:space="preserve"> ЗАНЯТТЯ за 1 ГОДИНУ</t>
  </si>
  <si>
    <t>В ГУРТКАХ за 1 ГОДИНУ</t>
  </si>
  <si>
    <t>Головний бухгалтер</t>
  </si>
  <si>
    <t>ЗАТВЕРДЖЕНО</t>
  </si>
  <si>
    <t>ПОГОДЖЕНО</t>
  </si>
  <si>
    <t>Заступник директора</t>
  </si>
  <si>
    <t>О.Р.Степанова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</si>
</sst>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u/>
      <sz val="11"/>
      <color rgb="FF000000"/>
      <name val="Times New Roman"/>
      <family val="1"/>
      <charset val="204"/>
    </font>
    <font>
      <u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1" xfId="0" applyFont="1" applyBorder="1"/>
    <xf numFmtId="0" fontId="2" fillId="0" borderId="1" xfId="0" applyFont="1" applyBorder="1"/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1" fillId="0" borderId="0" xfId="0" applyNumberFormat="1" applyFont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2" fontId="1" fillId="0" borderId="0" xfId="0" applyNumberFormat="1" applyFont="1"/>
    <xf numFmtId="0" fontId="4" fillId="0" borderId="0" xfId="0" applyFont="1" applyBorder="1"/>
    <xf numFmtId="2" fontId="0" fillId="0" borderId="0" xfId="0" applyNumberFormat="1"/>
    <xf numFmtId="2" fontId="1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Fill="1" applyBorder="1"/>
    <xf numFmtId="0" fontId="5" fillId="0" borderId="0" xfId="0" applyFont="1" applyBorder="1" applyAlignment="1">
      <alignment vertical="center" wrapText="1"/>
    </xf>
    <xf numFmtId="2" fontId="1" fillId="0" borderId="9" xfId="0" applyNumberFormat="1" applyFont="1" applyBorder="1" applyAlignment="1">
      <alignment horizontal="center" vertical="center"/>
    </xf>
    <xf numFmtId="0" fontId="0" fillId="0" borderId="1" xfId="0" applyBorder="1"/>
    <xf numFmtId="0" fontId="6" fillId="0" borderId="1" xfId="0" applyFont="1" applyBorder="1"/>
    <xf numFmtId="0" fontId="1" fillId="0" borderId="0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0" fontId="1" fillId="0" borderId="0" xfId="0" applyFont="1" applyBorder="1"/>
    <xf numFmtId="2" fontId="4" fillId="0" borderId="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5</xdr:row>
      <xdr:rowOff>161925</xdr:rowOff>
    </xdr:from>
    <xdr:to>
      <xdr:col>2</xdr:col>
      <xdr:colOff>914400</xdr:colOff>
      <xdr:row>9</xdr:row>
      <xdr:rowOff>0</xdr:rowOff>
    </xdr:to>
    <xdr:pic>
      <xdr:nvPicPr>
        <xdr:cNvPr id="2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1114425"/>
          <a:ext cx="6858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92"/>
  <sheetViews>
    <sheetView tabSelected="1" zoomScaleNormal="100" workbookViewId="0">
      <selection activeCell="A26" sqref="A26"/>
    </sheetView>
  </sheetViews>
  <sheetFormatPr defaultRowHeight="15" x14ac:dyDescent="0.25"/>
  <cols>
    <col min="1" max="1" width="20.140625" customWidth="1"/>
    <col min="2" max="2" width="16.5703125" customWidth="1"/>
    <col min="3" max="3" width="14.140625" customWidth="1"/>
    <col min="4" max="4" width="13.85546875" customWidth="1"/>
    <col min="5" max="5" width="11.85546875" customWidth="1"/>
    <col min="6" max="6" width="15.42578125" customWidth="1"/>
    <col min="7" max="7" width="14" customWidth="1"/>
    <col min="8" max="8" width="15.85546875" customWidth="1"/>
    <col min="9" max="9" width="10.5703125" bestFit="1" customWidth="1"/>
  </cols>
  <sheetData>
    <row r="3" spans="1:7" x14ac:dyDescent="0.25">
      <c r="A3" t="s">
        <v>58</v>
      </c>
      <c r="E3" t="s">
        <v>57</v>
      </c>
    </row>
    <row r="4" spans="1:7" x14ac:dyDescent="0.25">
      <c r="A4" t="s">
        <v>59</v>
      </c>
      <c r="E4" t="s">
        <v>30</v>
      </c>
    </row>
    <row r="5" spans="1:7" x14ac:dyDescent="0.25">
      <c r="A5" s="26"/>
      <c r="B5" s="26" t="s">
        <v>60</v>
      </c>
      <c r="E5" s="26"/>
      <c r="F5" s="26" t="s">
        <v>31</v>
      </c>
    </row>
    <row r="11" spans="1:7" x14ac:dyDescent="0.25">
      <c r="A11" s="1"/>
      <c r="B11" s="1"/>
      <c r="C11" s="2" t="s">
        <v>0</v>
      </c>
      <c r="D11" s="1"/>
      <c r="E11" s="1"/>
      <c r="F11" s="1"/>
      <c r="G11" s="1"/>
    </row>
    <row r="12" spans="1:7" x14ac:dyDescent="0.25">
      <c r="A12" s="1"/>
      <c r="B12" s="1"/>
      <c r="C12" s="3" t="s">
        <v>1</v>
      </c>
      <c r="D12" s="1"/>
      <c r="E12" s="1"/>
      <c r="F12" s="1"/>
      <c r="G12" s="1"/>
    </row>
    <row r="13" spans="1:7" x14ac:dyDescent="0.25">
      <c r="A13" s="3" t="s">
        <v>2</v>
      </c>
      <c r="B13" s="1"/>
      <c r="C13" s="1"/>
      <c r="D13" s="1"/>
      <c r="E13" s="1"/>
      <c r="F13" s="1"/>
      <c r="G13" s="1"/>
    </row>
    <row r="14" spans="1:7" x14ac:dyDescent="0.25">
      <c r="A14" s="4"/>
      <c r="B14" s="1"/>
      <c r="C14" s="2" t="s">
        <v>3</v>
      </c>
      <c r="D14" s="1"/>
      <c r="E14" s="1"/>
      <c r="F14" s="1"/>
      <c r="G14" s="1"/>
    </row>
    <row r="15" spans="1:7" x14ac:dyDescent="0.25">
      <c r="A15" s="5"/>
      <c r="B15" s="6" t="s">
        <v>4</v>
      </c>
      <c r="C15" s="5"/>
      <c r="D15" s="1"/>
      <c r="E15" s="1"/>
      <c r="F15" s="1"/>
      <c r="G15" s="1"/>
    </row>
    <row r="16" spans="1:7" x14ac:dyDescent="0.25">
      <c r="A16" s="7"/>
      <c r="B16" s="8" t="s">
        <v>5</v>
      </c>
      <c r="C16" s="7"/>
      <c r="D16" s="7"/>
      <c r="E16" s="7"/>
      <c r="F16" s="7"/>
      <c r="G16" s="7"/>
    </row>
    <row r="17" spans="1:9" x14ac:dyDescent="0.25">
      <c r="A17" s="1"/>
      <c r="B17" s="9" t="s">
        <v>33</v>
      </c>
      <c r="C17" s="1"/>
      <c r="D17" s="1"/>
      <c r="E17" s="1"/>
      <c r="F17" s="1"/>
      <c r="G17" s="1"/>
    </row>
    <row r="18" spans="1:9" x14ac:dyDescent="0.25">
      <c r="A18" s="1"/>
      <c r="B18" s="9" t="s">
        <v>6</v>
      </c>
      <c r="C18" s="1"/>
      <c r="D18" s="1"/>
      <c r="E18" s="1"/>
      <c r="F18" s="1"/>
      <c r="G18" s="1"/>
    </row>
    <row r="19" spans="1:9" ht="18.75" customHeight="1" x14ac:dyDescent="0.25">
      <c r="A19" s="47" t="s">
        <v>35</v>
      </c>
      <c r="B19" s="47"/>
      <c r="C19" s="47"/>
      <c r="D19" s="47"/>
      <c r="E19" s="47"/>
      <c r="F19" s="47"/>
      <c r="G19" s="24"/>
      <c r="H19" s="10"/>
      <c r="I19" s="10"/>
    </row>
    <row r="20" spans="1:9" ht="15" customHeight="1" x14ac:dyDescent="0.25">
      <c r="A20" s="48" t="s">
        <v>7</v>
      </c>
      <c r="B20" s="38" t="s">
        <v>8</v>
      </c>
      <c r="C20" s="49" t="s">
        <v>34</v>
      </c>
      <c r="D20" s="44" t="s">
        <v>23</v>
      </c>
      <c r="E20" s="51" t="s">
        <v>9</v>
      </c>
      <c r="F20" s="44" t="s">
        <v>10</v>
      </c>
      <c r="G20" s="50"/>
    </row>
    <row r="21" spans="1:9" x14ac:dyDescent="0.25">
      <c r="A21" s="48"/>
      <c r="B21" s="38"/>
      <c r="C21" s="49"/>
      <c r="D21" s="44"/>
      <c r="E21" s="52"/>
      <c r="F21" s="44"/>
      <c r="G21" s="50"/>
    </row>
    <row r="22" spans="1:9" x14ac:dyDescent="0.25">
      <c r="A22" s="48"/>
      <c r="B22" s="38"/>
      <c r="C22" s="49"/>
      <c r="D22" s="44"/>
      <c r="E22" s="52"/>
      <c r="F22" s="44"/>
      <c r="G22" s="50"/>
    </row>
    <row r="23" spans="1:9" ht="32.25" customHeight="1" x14ac:dyDescent="0.25">
      <c r="A23" s="48"/>
      <c r="B23" s="38"/>
      <c r="C23" s="49"/>
      <c r="D23" s="44"/>
      <c r="E23" s="53"/>
      <c r="F23" s="44"/>
      <c r="G23" s="50"/>
    </row>
    <row r="24" spans="1:9" x14ac:dyDescent="0.25">
      <c r="A24" s="45" t="s">
        <v>22</v>
      </c>
      <c r="B24" s="45">
        <v>10.75</v>
      </c>
      <c r="C24" s="41">
        <f>79899.31*9</f>
        <v>719093.79</v>
      </c>
      <c r="D24" s="41"/>
      <c r="E24" s="41">
        <f>(C24+D24)*22%</f>
        <v>158200.63380000001</v>
      </c>
      <c r="F24" s="39">
        <f>C24+D24+E24</f>
        <v>877294.42379999999</v>
      </c>
      <c r="G24" s="43"/>
    </row>
    <row r="25" spans="1:9" x14ac:dyDescent="0.25">
      <c r="A25" s="46"/>
      <c r="B25" s="46"/>
      <c r="C25" s="42"/>
      <c r="D25" s="42"/>
      <c r="E25" s="42"/>
      <c r="F25" s="39"/>
      <c r="G25" s="43"/>
    </row>
    <row r="26" spans="1:9" x14ac:dyDescent="0.25">
      <c r="A26" s="21" t="s">
        <v>42</v>
      </c>
      <c r="B26" s="29"/>
      <c r="C26" s="30"/>
      <c r="D26" s="30"/>
      <c r="E26" s="30"/>
      <c r="F26" s="30"/>
      <c r="G26" s="20"/>
    </row>
    <row r="27" spans="1:9" x14ac:dyDescent="0.25">
      <c r="A27" s="21"/>
      <c r="B27" s="11"/>
      <c r="C27" s="20"/>
      <c r="D27" s="20"/>
      <c r="E27" s="20"/>
      <c r="F27" s="20"/>
      <c r="G27" s="20"/>
    </row>
    <row r="28" spans="1:9" x14ac:dyDescent="0.25">
      <c r="A28" s="47" t="s">
        <v>36</v>
      </c>
      <c r="B28" s="47"/>
      <c r="C28" s="47"/>
      <c r="D28" s="47"/>
      <c r="E28" s="47"/>
      <c r="F28" s="47"/>
      <c r="G28" s="20"/>
    </row>
    <row r="29" spans="1:9" x14ac:dyDescent="0.25">
      <c r="A29" s="48" t="s">
        <v>7</v>
      </c>
      <c r="B29" s="38" t="s">
        <v>8</v>
      </c>
      <c r="C29" s="49" t="s">
        <v>34</v>
      </c>
      <c r="D29" s="44" t="s">
        <v>23</v>
      </c>
      <c r="E29" s="51" t="s">
        <v>9</v>
      </c>
      <c r="F29" s="44" t="s">
        <v>10</v>
      </c>
      <c r="G29" s="20"/>
    </row>
    <row r="30" spans="1:9" x14ac:dyDescent="0.25">
      <c r="A30" s="48"/>
      <c r="B30" s="38"/>
      <c r="C30" s="49"/>
      <c r="D30" s="44"/>
      <c r="E30" s="52"/>
      <c r="F30" s="44"/>
      <c r="G30" s="20"/>
    </row>
    <row r="31" spans="1:9" x14ac:dyDescent="0.25">
      <c r="A31" s="48"/>
      <c r="B31" s="38"/>
      <c r="C31" s="49"/>
      <c r="D31" s="44"/>
      <c r="E31" s="52"/>
      <c r="F31" s="44"/>
      <c r="G31" s="20"/>
    </row>
    <row r="32" spans="1:9" ht="32.25" customHeight="1" x14ac:dyDescent="0.25">
      <c r="A32" s="48"/>
      <c r="B32" s="38"/>
      <c r="C32" s="49"/>
      <c r="D32" s="44"/>
      <c r="E32" s="53"/>
      <c r="F32" s="44"/>
      <c r="G32" s="20"/>
    </row>
    <row r="33" spans="1:7" x14ac:dyDescent="0.25">
      <c r="A33" s="45" t="s">
        <v>12</v>
      </c>
      <c r="B33" s="45">
        <v>8</v>
      </c>
      <c r="C33" s="41">
        <f>27202.12*9</f>
        <v>244819.08</v>
      </c>
      <c r="D33" s="41"/>
      <c r="E33" s="41">
        <f>(C33+D33)*22%</f>
        <v>53860.1976</v>
      </c>
      <c r="F33" s="39">
        <f>C33+D33+E33</f>
        <v>298679.27759999997</v>
      </c>
      <c r="G33" s="25"/>
    </row>
    <row r="34" spans="1:7" x14ac:dyDescent="0.25">
      <c r="A34" s="46"/>
      <c r="B34" s="46"/>
      <c r="C34" s="42"/>
      <c r="D34" s="42"/>
      <c r="E34" s="42"/>
      <c r="F34" s="39"/>
      <c r="G34" s="25"/>
    </row>
    <row r="35" spans="1:7" x14ac:dyDescent="0.25">
      <c r="A35" s="21" t="s">
        <v>43</v>
      </c>
      <c r="B35" s="29"/>
      <c r="C35" s="30"/>
      <c r="D35" s="30"/>
      <c r="E35" s="30"/>
      <c r="F35" s="30"/>
      <c r="G35" s="20"/>
    </row>
    <row r="36" spans="1:7" x14ac:dyDescent="0.25">
      <c r="A36" s="21"/>
      <c r="B36" s="11"/>
      <c r="C36" s="20"/>
      <c r="D36" s="20"/>
      <c r="E36" s="20"/>
      <c r="F36" s="20"/>
      <c r="G36" s="20"/>
    </row>
    <row r="37" spans="1:7" x14ac:dyDescent="0.25">
      <c r="A37" s="47" t="s">
        <v>37</v>
      </c>
      <c r="B37" s="47"/>
      <c r="C37" s="47"/>
      <c r="D37" s="47"/>
      <c r="E37" s="47"/>
      <c r="F37" s="47"/>
      <c r="G37" s="20"/>
    </row>
    <row r="38" spans="1:7" x14ac:dyDescent="0.25">
      <c r="A38" s="48" t="s">
        <v>7</v>
      </c>
      <c r="B38" s="38" t="s">
        <v>8</v>
      </c>
      <c r="C38" s="49" t="s">
        <v>34</v>
      </c>
      <c r="D38" s="44" t="s">
        <v>23</v>
      </c>
      <c r="E38" s="51" t="s">
        <v>9</v>
      </c>
      <c r="F38" s="44" t="s">
        <v>10</v>
      </c>
      <c r="G38" s="20"/>
    </row>
    <row r="39" spans="1:7" x14ac:dyDescent="0.25">
      <c r="A39" s="48"/>
      <c r="B39" s="38"/>
      <c r="C39" s="49"/>
      <c r="D39" s="44"/>
      <c r="E39" s="52"/>
      <c r="F39" s="44"/>
      <c r="G39" s="20"/>
    </row>
    <row r="40" spans="1:7" x14ac:dyDescent="0.25">
      <c r="A40" s="48"/>
      <c r="B40" s="38"/>
      <c r="C40" s="49"/>
      <c r="D40" s="44"/>
      <c r="E40" s="52"/>
      <c r="F40" s="44"/>
      <c r="G40" s="20"/>
    </row>
    <row r="41" spans="1:7" ht="30.75" customHeight="1" x14ac:dyDescent="0.25">
      <c r="A41" s="48"/>
      <c r="B41" s="38"/>
      <c r="C41" s="49"/>
      <c r="D41" s="44"/>
      <c r="E41" s="53"/>
      <c r="F41" s="44"/>
      <c r="G41" s="20"/>
    </row>
    <row r="42" spans="1:7" x14ac:dyDescent="0.25">
      <c r="A42" s="38" t="s">
        <v>11</v>
      </c>
      <c r="B42" s="38">
        <v>1</v>
      </c>
      <c r="C42" s="39">
        <f>4572*12</f>
        <v>54864</v>
      </c>
      <c r="D42" s="40">
        <v>3048</v>
      </c>
      <c r="E42" s="41">
        <f>(C42+D42)*22%</f>
        <v>12740.64</v>
      </c>
      <c r="F42" s="39">
        <f>C42+D42+E42</f>
        <v>70652.639999999999</v>
      </c>
      <c r="G42" s="43"/>
    </row>
    <row r="43" spans="1:7" x14ac:dyDescent="0.25">
      <c r="A43" s="38"/>
      <c r="B43" s="38"/>
      <c r="C43" s="39"/>
      <c r="D43" s="40"/>
      <c r="E43" s="42"/>
      <c r="F43" s="39"/>
      <c r="G43" s="43"/>
    </row>
    <row r="44" spans="1:7" ht="12" customHeight="1" x14ac:dyDescent="0.25">
      <c r="A44" s="44" t="s">
        <v>38</v>
      </c>
      <c r="B44" s="38">
        <v>1</v>
      </c>
      <c r="C44" s="39">
        <f>3915.1*12</f>
        <v>46981.2</v>
      </c>
      <c r="D44" s="40">
        <v>1921</v>
      </c>
      <c r="E44" s="41">
        <f>(C44+D44)*22%</f>
        <v>10758.483999999999</v>
      </c>
      <c r="F44" s="39">
        <f>C44+D44+E44</f>
        <v>59660.683999999994</v>
      </c>
      <c r="G44" s="20"/>
    </row>
    <row r="45" spans="1:7" ht="30" customHeight="1" x14ac:dyDescent="0.25">
      <c r="A45" s="44"/>
      <c r="B45" s="38"/>
      <c r="C45" s="39"/>
      <c r="D45" s="40"/>
      <c r="E45" s="42"/>
      <c r="F45" s="39"/>
      <c r="G45" s="20"/>
    </row>
    <row r="46" spans="1:7" ht="15.75" customHeight="1" x14ac:dyDescent="0.25">
      <c r="A46" s="38" t="s">
        <v>39</v>
      </c>
      <c r="B46" s="38">
        <v>0.5</v>
      </c>
      <c r="C46" s="39">
        <f>1861.5*12</f>
        <v>22338</v>
      </c>
      <c r="D46" s="40">
        <v>1762</v>
      </c>
      <c r="E46" s="41">
        <f>(C46+D46)*22%</f>
        <v>5302</v>
      </c>
      <c r="F46" s="39">
        <f>C46+D46+E46</f>
        <v>29402</v>
      </c>
      <c r="G46" s="20"/>
    </row>
    <row r="47" spans="1:7" ht="15.75" customHeight="1" x14ac:dyDescent="0.25">
      <c r="A47" s="38"/>
      <c r="B47" s="38"/>
      <c r="C47" s="39"/>
      <c r="D47" s="40"/>
      <c r="E47" s="42"/>
      <c r="F47" s="39"/>
      <c r="G47" s="20"/>
    </row>
    <row r="48" spans="1:7" ht="15.75" customHeight="1" x14ac:dyDescent="0.25">
      <c r="A48" s="33" t="s">
        <v>40</v>
      </c>
      <c r="B48" s="33">
        <f>B42+B44+B46</f>
        <v>2.5</v>
      </c>
      <c r="C48" s="34">
        <f>C42+C44+C46</f>
        <v>124183.2</v>
      </c>
      <c r="D48" s="35">
        <f>D42+D44+D46</f>
        <v>6731</v>
      </c>
      <c r="E48" s="36">
        <f>E42+E44+E46</f>
        <v>28801.123999999996</v>
      </c>
      <c r="F48" s="34">
        <f>F42+F44+F46</f>
        <v>159715.32399999999</v>
      </c>
      <c r="G48" s="20"/>
    </row>
    <row r="49" spans="1:7" ht="15.75" customHeight="1" x14ac:dyDescent="0.25">
      <c r="A49" s="33"/>
      <c r="B49" s="33"/>
      <c r="C49" s="34"/>
      <c r="D49" s="35"/>
      <c r="E49" s="37"/>
      <c r="F49" s="34"/>
      <c r="G49" s="20"/>
    </row>
    <row r="50" spans="1:7" ht="13.5" customHeight="1" x14ac:dyDescent="0.25">
      <c r="A50" s="11"/>
      <c r="B50" s="12"/>
      <c r="C50" s="12"/>
      <c r="D50" s="12"/>
      <c r="E50" s="12"/>
      <c r="F50" s="12"/>
      <c r="G50" s="12"/>
    </row>
    <row r="51" spans="1:7" ht="13.5" customHeight="1" x14ac:dyDescent="0.25">
      <c r="A51" s="28" t="s">
        <v>41</v>
      </c>
      <c r="B51" s="12"/>
      <c r="C51" s="12"/>
      <c r="D51" s="12"/>
      <c r="E51" s="12"/>
      <c r="F51" s="12"/>
      <c r="G51" s="12"/>
    </row>
    <row r="52" spans="1:7" ht="13.5" customHeight="1" x14ac:dyDescent="0.25">
      <c r="A52" s="21" t="s">
        <v>44</v>
      </c>
      <c r="B52" s="12"/>
      <c r="C52" s="12"/>
      <c r="D52" s="12"/>
      <c r="E52" s="12"/>
      <c r="F52" s="12"/>
      <c r="G52" s="12"/>
    </row>
    <row r="53" spans="1:7" ht="10.5" customHeight="1" x14ac:dyDescent="0.25">
      <c r="A53" s="22"/>
      <c r="B53" s="22"/>
      <c r="C53" s="22"/>
      <c r="D53" s="12"/>
      <c r="E53" s="12"/>
      <c r="F53" s="12"/>
      <c r="G53" s="12"/>
    </row>
    <row r="54" spans="1:7" ht="9.75" customHeight="1" x14ac:dyDescent="0.25">
      <c r="A54" s="22"/>
      <c r="B54" s="22"/>
      <c r="C54" s="22"/>
      <c r="D54" s="12"/>
      <c r="E54" s="12"/>
      <c r="F54" s="12"/>
      <c r="G54" s="12"/>
    </row>
    <row r="55" spans="1:7" x14ac:dyDescent="0.25">
      <c r="A55" s="9" t="s">
        <v>28</v>
      </c>
      <c r="B55" s="1"/>
      <c r="C55" s="1"/>
      <c r="D55" s="1"/>
      <c r="E55" s="1"/>
      <c r="F55" s="1"/>
      <c r="G55" s="1"/>
    </row>
    <row r="56" spans="1:7" x14ac:dyDescent="0.25">
      <c r="A56" s="9" t="s">
        <v>24</v>
      </c>
      <c r="B56" s="1"/>
      <c r="C56" s="1"/>
      <c r="D56" s="1"/>
      <c r="E56" s="1"/>
      <c r="F56" s="1"/>
      <c r="G56" s="1"/>
    </row>
    <row r="57" spans="1:7" x14ac:dyDescent="0.25">
      <c r="A57" s="1" t="s">
        <v>20</v>
      </c>
      <c r="B57" s="13"/>
      <c r="C57" s="1"/>
      <c r="D57" s="1"/>
      <c r="E57" s="1"/>
      <c r="F57" s="1"/>
      <c r="G57" s="1"/>
    </row>
    <row r="58" spans="1:7" x14ac:dyDescent="0.25">
      <c r="A58" s="1" t="s">
        <v>21</v>
      </c>
      <c r="B58" s="1"/>
      <c r="C58" s="1"/>
      <c r="D58" s="1"/>
      <c r="E58" s="1"/>
      <c r="F58" s="1"/>
      <c r="G58" s="1"/>
    </row>
    <row r="59" spans="1:7" x14ac:dyDescent="0.25">
      <c r="A59" s="1" t="s">
        <v>47</v>
      </c>
      <c r="B59" s="1"/>
      <c r="C59" s="1"/>
      <c r="D59" s="1"/>
      <c r="E59" s="1"/>
      <c r="F59" s="1"/>
      <c r="G59" s="1"/>
    </row>
    <row r="60" spans="1:7" x14ac:dyDescent="0.25">
      <c r="A60" s="9" t="s">
        <v>48</v>
      </c>
      <c r="B60" s="1"/>
      <c r="C60" s="1"/>
      <c r="D60" s="1"/>
      <c r="E60" s="1"/>
      <c r="F60" s="1"/>
      <c r="G60" s="1"/>
    </row>
    <row r="61" spans="1:7" x14ac:dyDescent="0.25">
      <c r="A61" s="9" t="s">
        <v>25</v>
      </c>
      <c r="B61" s="1"/>
      <c r="C61" s="1"/>
      <c r="D61" s="1"/>
      <c r="E61" s="1"/>
      <c r="F61" s="1"/>
      <c r="G61" s="1"/>
    </row>
    <row r="62" spans="1:7" x14ac:dyDescent="0.25">
      <c r="A62" s="1" t="s">
        <v>13</v>
      </c>
      <c r="B62" s="1"/>
      <c r="C62" s="1"/>
      <c r="D62" s="1"/>
      <c r="E62" s="1"/>
      <c r="F62" s="1"/>
      <c r="G62" s="1"/>
    </row>
    <row r="63" spans="1:7" x14ac:dyDescent="0.25">
      <c r="A63" s="1" t="s">
        <v>14</v>
      </c>
      <c r="B63" s="1"/>
      <c r="C63" s="1"/>
      <c r="D63" s="1"/>
      <c r="E63" s="1"/>
      <c r="F63" s="1"/>
      <c r="G63" s="1"/>
    </row>
    <row r="64" spans="1:7" hidden="1" x14ac:dyDescent="0.25">
      <c r="A64" s="1" t="s">
        <v>15</v>
      </c>
      <c r="B64" s="1"/>
      <c r="C64" s="1"/>
      <c r="D64" s="1"/>
      <c r="E64" s="1"/>
      <c r="F64" s="1"/>
      <c r="G64" s="1"/>
    </row>
    <row r="65" spans="1:7" x14ac:dyDescent="0.25">
      <c r="A65" s="1" t="s">
        <v>49</v>
      </c>
      <c r="B65" s="1"/>
      <c r="C65" s="1"/>
      <c r="D65" s="1"/>
      <c r="E65" s="1"/>
      <c r="F65" s="1"/>
      <c r="G65" s="1"/>
    </row>
    <row r="66" spans="1:7" x14ac:dyDescent="0.25">
      <c r="A66" s="9" t="s">
        <v>50</v>
      </c>
      <c r="B66" s="1"/>
      <c r="C66" s="1"/>
      <c r="D66" s="1"/>
      <c r="E66" s="1"/>
      <c r="F66" s="1"/>
      <c r="G66" s="1"/>
    </row>
    <row r="67" spans="1:7" x14ac:dyDescent="0.25">
      <c r="A67" s="9" t="s">
        <v>26</v>
      </c>
      <c r="B67" s="1"/>
      <c r="C67" s="1"/>
      <c r="D67" s="1"/>
      <c r="E67" s="1"/>
      <c r="F67" s="1"/>
      <c r="G67" s="1"/>
    </row>
    <row r="68" spans="1:7" x14ac:dyDescent="0.25">
      <c r="A68" s="1" t="s">
        <v>16</v>
      </c>
      <c r="B68" s="1"/>
      <c r="C68" s="1"/>
      <c r="D68" s="1"/>
      <c r="E68" s="1"/>
      <c r="F68" s="1"/>
      <c r="G68" s="1"/>
    </row>
    <row r="69" spans="1:7" x14ac:dyDescent="0.25">
      <c r="A69" s="1" t="s">
        <v>17</v>
      </c>
      <c r="B69" s="1"/>
      <c r="C69" s="1"/>
      <c r="D69" s="1"/>
      <c r="E69" s="1"/>
      <c r="F69" s="1"/>
      <c r="G69" s="1"/>
    </row>
    <row r="70" spans="1:7" x14ac:dyDescent="0.25">
      <c r="A70" s="1" t="s">
        <v>18</v>
      </c>
      <c r="B70" s="1"/>
      <c r="C70" s="1"/>
      <c r="D70" s="1"/>
      <c r="E70" s="1"/>
      <c r="F70" s="1"/>
      <c r="G70" s="1"/>
    </row>
    <row r="71" spans="1:7" x14ac:dyDescent="0.25">
      <c r="A71" s="1" t="s">
        <v>45</v>
      </c>
      <c r="B71" s="1"/>
      <c r="C71" s="1"/>
      <c r="D71" s="1"/>
      <c r="E71" s="1"/>
      <c r="F71" s="1"/>
      <c r="G71" s="1"/>
    </row>
    <row r="72" spans="1:7" x14ac:dyDescent="0.25">
      <c r="A72" s="9" t="s">
        <v>46</v>
      </c>
      <c r="B72" s="1"/>
      <c r="C72" s="1"/>
      <c r="D72" s="1"/>
      <c r="E72" s="1"/>
      <c r="F72" s="1"/>
      <c r="G72" s="1"/>
    </row>
    <row r="73" spans="1:7" x14ac:dyDescent="0.25">
      <c r="B73" s="1"/>
      <c r="C73" s="1"/>
      <c r="D73" s="1"/>
      <c r="E73" s="1"/>
      <c r="F73" s="1"/>
      <c r="G73" s="1"/>
    </row>
    <row r="74" spans="1:7" x14ac:dyDescent="0.25">
      <c r="A74" s="1"/>
      <c r="B74" s="1"/>
      <c r="C74" s="1"/>
      <c r="D74" s="1"/>
      <c r="E74" s="1"/>
      <c r="F74" s="1"/>
      <c r="G74" s="1"/>
    </row>
    <row r="75" spans="1:7" x14ac:dyDescent="0.25">
      <c r="A75" s="14" t="s">
        <v>19</v>
      </c>
      <c r="B75" s="15"/>
      <c r="C75" s="34">
        <v>7.19</v>
      </c>
      <c r="D75" s="1"/>
      <c r="E75" s="1"/>
      <c r="F75" s="1"/>
      <c r="G75" s="1"/>
    </row>
    <row r="76" spans="1:7" x14ac:dyDescent="0.25">
      <c r="A76" s="16" t="s">
        <v>27</v>
      </c>
      <c r="B76" s="7"/>
      <c r="C76" s="34"/>
      <c r="D76" s="1"/>
      <c r="E76" s="1"/>
      <c r="F76" s="1"/>
      <c r="G76" s="1"/>
    </row>
    <row r="77" spans="1:7" x14ac:dyDescent="0.25">
      <c r="A77" s="18"/>
      <c r="B77" s="31"/>
      <c r="C77" s="32"/>
      <c r="D77" s="1"/>
      <c r="E77" s="1"/>
      <c r="F77" s="1"/>
      <c r="G77" s="1"/>
    </row>
    <row r="78" spans="1:7" x14ac:dyDescent="0.25">
      <c r="A78" s="18"/>
      <c r="B78" s="31"/>
      <c r="C78" s="32"/>
      <c r="D78" s="1"/>
      <c r="E78" s="1"/>
      <c r="F78" s="1"/>
      <c r="G78" s="1"/>
    </row>
    <row r="79" spans="1:7" x14ac:dyDescent="0.25">
      <c r="A79" s="14" t="s">
        <v>51</v>
      </c>
      <c r="B79" s="15"/>
      <c r="C79" s="34">
        <v>25.53</v>
      </c>
      <c r="D79" s="1"/>
      <c r="E79" s="1"/>
      <c r="F79" s="1"/>
      <c r="G79" s="1"/>
    </row>
    <row r="80" spans="1:7" x14ac:dyDescent="0.25">
      <c r="A80" s="16" t="s">
        <v>52</v>
      </c>
      <c r="B80" s="7"/>
      <c r="C80" s="34"/>
      <c r="D80" s="1"/>
      <c r="E80" s="1"/>
      <c r="F80" s="1"/>
      <c r="G80" s="1"/>
    </row>
    <row r="81" spans="1:7" x14ac:dyDescent="0.25">
      <c r="A81" s="18"/>
      <c r="B81" s="31"/>
      <c r="C81" s="32"/>
      <c r="D81" s="1"/>
      <c r="E81" s="1"/>
      <c r="F81" s="1"/>
      <c r="G81" s="1"/>
    </row>
    <row r="82" spans="1:7" x14ac:dyDescent="0.25">
      <c r="A82" s="18"/>
      <c r="B82" s="31"/>
      <c r="C82" s="32"/>
      <c r="D82" s="1"/>
      <c r="E82" s="1"/>
      <c r="F82" s="1"/>
      <c r="G82" s="1"/>
    </row>
    <row r="83" spans="1:7" x14ac:dyDescent="0.25">
      <c r="A83" s="14" t="s">
        <v>53</v>
      </c>
      <c r="B83" s="15"/>
      <c r="C83" s="34">
        <v>125.61</v>
      </c>
      <c r="D83" s="1"/>
      <c r="E83" s="1"/>
      <c r="F83" s="1"/>
      <c r="G83" s="1"/>
    </row>
    <row r="84" spans="1:7" x14ac:dyDescent="0.25">
      <c r="A84" s="16" t="s">
        <v>54</v>
      </c>
      <c r="B84" s="7"/>
      <c r="C84" s="34"/>
      <c r="D84" s="1"/>
      <c r="E84" s="1"/>
      <c r="F84" s="1"/>
      <c r="G84" s="1"/>
    </row>
    <row r="85" spans="1:7" x14ac:dyDescent="0.25">
      <c r="A85" s="1"/>
      <c r="B85" s="1"/>
      <c r="C85" s="17"/>
      <c r="D85" s="1"/>
      <c r="E85" s="1"/>
      <c r="F85" s="1"/>
      <c r="G85" s="1"/>
    </row>
    <row r="86" spans="1:7" x14ac:dyDescent="0.25">
      <c r="C86" s="19"/>
    </row>
    <row r="87" spans="1:7" x14ac:dyDescent="0.25">
      <c r="A87" s="14" t="s">
        <v>29</v>
      </c>
      <c r="B87" s="15"/>
      <c r="C87" s="34">
        <v>58.53</v>
      </c>
    </row>
    <row r="88" spans="1:7" x14ac:dyDescent="0.25">
      <c r="A88" s="16" t="s">
        <v>55</v>
      </c>
      <c r="B88" s="7"/>
      <c r="C88" s="34"/>
    </row>
    <row r="90" spans="1:7" x14ac:dyDescent="0.25">
      <c r="A90" t="s">
        <v>30</v>
      </c>
      <c r="B90" s="26"/>
      <c r="C90" t="s">
        <v>31</v>
      </c>
    </row>
    <row r="91" spans="1:7" x14ac:dyDescent="0.25">
      <c r="A91" s="23"/>
    </row>
    <row r="92" spans="1:7" x14ac:dyDescent="0.25">
      <c r="A92" t="s">
        <v>56</v>
      </c>
      <c r="B92" s="27"/>
      <c r="C92" t="s">
        <v>32</v>
      </c>
    </row>
  </sheetData>
  <mergeCells count="64">
    <mergeCell ref="F33:F34"/>
    <mergeCell ref="C38:C41"/>
    <mergeCell ref="D38:D41"/>
    <mergeCell ref="E38:E41"/>
    <mergeCell ref="A29:A32"/>
    <mergeCell ref="B29:B32"/>
    <mergeCell ref="C29:C32"/>
    <mergeCell ref="D29:D32"/>
    <mergeCell ref="E29:E32"/>
    <mergeCell ref="D33:D34"/>
    <mergeCell ref="E33:E34"/>
    <mergeCell ref="G20:G23"/>
    <mergeCell ref="E20:E23"/>
    <mergeCell ref="A24:A25"/>
    <mergeCell ref="B24:B25"/>
    <mergeCell ref="G24:G25"/>
    <mergeCell ref="A19:F19"/>
    <mergeCell ref="A20:A23"/>
    <mergeCell ref="B20:B23"/>
    <mergeCell ref="C20:C23"/>
    <mergeCell ref="D20:D23"/>
    <mergeCell ref="F20:F23"/>
    <mergeCell ref="C75:C76"/>
    <mergeCell ref="C87:C88"/>
    <mergeCell ref="C24:C25"/>
    <mergeCell ref="D24:D25"/>
    <mergeCell ref="F24:F25"/>
    <mergeCell ref="F46:F47"/>
    <mergeCell ref="F48:F49"/>
    <mergeCell ref="C79:C80"/>
    <mergeCell ref="C83:C84"/>
    <mergeCell ref="C42:C43"/>
    <mergeCell ref="D42:D43"/>
    <mergeCell ref="F42:F43"/>
    <mergeCell ref="E42:E43"/>
    <mergeCell ref="C33:C34"/>
    <mergeCell ref="F38:F41"/>
    <mergeCell ref="A28:F28"/>
    <mergeCell ref="G42:G43"/>
    <mergeCell ref="E24:E25"/>
    <mergeCell ref="F29:F32"/>
    <mergeCell ref="A44:A45"/>
    <mergeCell ref="B44:B45"/>
    <mergeCell ref="C44:C45"/>
    <mergeCell ref="D44:D45"/>
    <mergeCell ref="E44:E45"/>
    <mergeCell ref="F44:F45"/>
    <mergeCell ref="A42:A43"/>
    <mergeCell ref="B42:B43"/>
    <mergeCell ref="A33:A34"/>
    <mergeCell ref="B33:B34"/>
    <mergeCell ref="A37:F37"/>
    <mergeCell ref="A38:A41"/>
    <mergeCell ref="B38:B41"/>
    <mergeCell ref="A46:A47"/>
    <mergeCell ref="B46:B47"/>
    <mergeCell ref="C46:C47"/>
    <mergeCell ref="D46:D47"/>
    <mergeCell ref="E46:E47"/>
    <mergeCell ref="A48:A49"/>
    <mergeCell ref="B48:B49"/>
    <mergeCell ref="C48:C49"/>
    <mergeCell ref="D48:D49"/>
    <mergeCell ref="E48:E49"/>
  </mergeCells>
  <pageMargins left="0.23622047244094491" right="0.23622047244094491" top="0.74803149606299213" bottom="0.74803149606299213" header="0.31496062992125984" footer="0.31496062992125984"/>
  <pageSetup paperSize="9" scale="80" firstPageNumber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 план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6</cp:revision>
  <cp:lastPrinted>2018-01-26T07:40:44Z</cp:lastPrinted>
  <dcterms:created xsi:type="dcterms:W3CDTF">2015-06-05T18:19:34Z</dcterms:created>
  <dcterms:modified xsi:type="dcterms:W3CDTF">2018-02-19T13:34:36Z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